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85" yWindow="4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<sst xmlns="http://schemas.openxmlformats.org/spreadsheetml/2006/main" count="24" uniqueCount="23">
  <si>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t подающей линии</t>
  </si>
  <si>
    <t>t обратной линии</t>
  </si>
  <si>
    <t>t в помещении</t>
  </si>
  <si>
    <t xml:space="preserve">высота прибора </t>
  </si>
  <si>
    <t>тип прибора</t>
  </si>
  <si>
    <t>температурный график</t>
  </si>
  <si>
    <t>75/65/20</t>
  </si>
  <si>
    <t>Высота радиатора</t>
  </si>
  <si>
    <t>Экспонент</t>
  </si>
  <si>
    <t>мощность для типа 10</t>
  </si>
  <si>
    <t>мощность для типа 11</t>
  </si>
  <si>
    <t>мощность для типа 21</t>
  </si>
  <si>
    <t>мощность для типа 22</t>
  </si>
  <si>
    <t>мощность для типа 33</t>
  </si>
  <si>
    <t>Длина радиатора</t>
  </si>
  <si>
    <t>мощность для типа 20</t>
  </si>
  <si>
    <t>мощность для типа 30</t>
  </si>
  <si>
    <t>300 мм</t>
  </si>
  <si>
    <t>400 мм</t>
  </si>
  <si>
    <t>500 мм</t>
  </si>
  <si>
    <t>600 мм</t>
  </si>
  <si>
    <t>900 мм</t>
  </si>
  <si>
    <t xml:space="preserve">Мощность радиаторов расчитана согласнло российской методике НИИ "Сантехники". Температурный напор 70С.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</si>
</sst>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/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,&quot;Вт&quot;"/>
    <numFmt numFmtId="171" formatCode="#,##0_ \В\т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19.00390625" style="0" bestFit="1" customWidth="1"/>
    <col min="2" max="2" width="9.75390625" style="0" customWidth="1"/>
    <col min="3" max="3" width="8.875" style="0" customWidth="1"/>
    <col min="4" max="4" width="8.75390625" style="0" customWidth="1"/>
    <col min="5" max="5" width="8.875" style="0" customWidth="1"/>
    <col min="7" max="7" width="8.75390625" style="0" customWidth="1"/>
    <col min="8" max="8" width="9.75390625" style="0" customWidth="1"/>
    <col min="9" max="9" width="9.25390625" style="0" customWidth="1"/>
    <col min="10" max="10" width="9.00390625" style="0" customWidth="1"/>
    <col min="11" max="11" width="10.00390625" style="0" customWidth="1"/>
    <col min="12" max="12" width="9.625" style="0" customWidth="1"/>
    <col min="13" max="16" width="8.00390625" style="0" bestFit="1" customWidth="1"/>
  </cols>
  <sheetData>
    <row r="1" spans="1:2" ht="12.75">
      <c r="A1" s="6" t="s">
        <v>0</v>
      </c>
      <c r="B1" s="7">
        <v>90</v>
      </c>
    </row>
    <row r="2" spans="1:16" ht="12.75">
      <c r="A2" s="6" t="s">
        <v>1</v>
      </c>
      <c r="B2" s="7">
        <v>70</v>
      </c>
      <c r="D2" s="15" t="s">
        <v>22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" ht="12.75">
      <c r="A3" s="6" t="s">
        <v>2</v>
      </c>
      <c r="B3" s="7">
        <v>25</v>
      </c>
    </row>
    <row r="4" spans="1:2" ht="15" customHeight="1">
      <c r="A4" s="6" t="s">
        <v>7</v>
      </c>
      <c r="B4" s="7">
        <v>3</v>
      </c>
    </row>
    <row r="5" spans="1:16" ht="15" customHeight="1">
      <c r="A5" s="8"/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9"/>
      <c r="B6" s="13">
        <v>400</v>
      </c>
      <c r="C6" s="13">
        <v>500</v>
      </c>
      <c r="D6" s="13">
        <v>600</v>
      </c>
      <c r="E6" s="13">
        <v>700</v>
      </c>
      <c r="F6" s="13">
        <v>800</v>
      </c>
      <c r="G6" s="13">
        <v>900</v>
      </c>
      <c r="H6" s="13">
        <v>1000</v>
      </c>
      <c r="I6" s="13">
        <v>1200</v>
      </c>
      <c r="J6" s="13">
        <v>1400</v>
      </c>
      <c r="K6" s="13">
        <v>1600</v>
      </c>
      <c r="L6" s="13">
        <v>1800</v>
      </c>
      <c r="M6" s="13">
        <v>2000</v>
      </c>
      <c r="N6" s="13">
        <v>2300</v>
      </c>
      <c r="O6" s="13">
        <v>2600</v>
      </c>
      <c r="P6" s="13">
        <v>3000</v>
      </c>
    </row>
    <row r="7" spans="1:16" s="12" customFormat="1" ht="24">
      <c r="A7" s="10" t="s">
        <v>9</v>
      </c>
      <c r="B7" s="11">
        <f>IF($B$4=1,Лист2!$E3*(B$6/1000),IF($B$4=2,Лист2!$E10*(B$6/1000),IF($B$4=3,Лист2!$E17*(B$6/1000),IF($B$4=4,Лист2!$E24*(B$6/1000),IF($B$4=5,Лист2!$E31*(B$6/1000),0)))))</f>
        <v>243.7936902910442</v>
      </c>
      <c r="C7" s="11">
        <f>IF($B$4=1,Лист2!$E3*(C$6/1000),IF($B$4=2,Лист2!$E10*(C$6/1000),IF($B$4=3,Лист2!$E17*(C$6/1000),IF($B$4=4,Лист2!$E24*(C$6/1000),IF($B$4=5,Лист2!$E31*(C$6/1000),0)))))</f>
        <v>304.74211286380523</v>
      </c>
      <c r="D7" s="11">
        <f>IF($B$4=1,Лист2!$E3*(D$6/1000),IF($B$4=2,Лист2!$E10*(D$6/1000),IF($B$4=3,Лист2!$E17*(D$6/1000),IF($B$4=4,Лист2!$E24*(D$6/1000),IF($B$4=5,Лист2!$E31*(D$6/1000),0)))))</f>
        <v>365.6905354365663</v>
      </c>
      <c r="E7" s="11">
        <f>IF($B$4=1,Лист2!$E3*(E$6/1000),IF($B$4=2,Лист2!$E10*(E$6/1000),IF($B$4=3,Лист2!$E17*(E$6/1000),IF($B$4=4,Лист2!$E24*(E$6/1000),IF($B$4=5,Лист2!$E31*(E$6/1000),0)))))</f>
        <v>426.6389580093273</v>
      </c>
      <c r="F7" s="11">
        <f>IF($B$4=1,Лист2!$E3*(F$6/1000),IF($B$4=2,Лист2!$E10*(F$6/1000),IF($B$4=3,Лист2!$E17*(F$6/1000),IF($B$4=4,Лист2!$E24*(F$6/1000),IF($B$4=5,Лист2!$E31*(F$6/1000),0)))))</f>
        <v>487.5873805820884</v>
      </c>
      <c r="G7" s="11">
        <f>IF($B$4=1,Лист2!$E3*(G$6/1000),IF($B$4=2,Лист2!$E10*(G$6/1000),IF($B$4=3,Лист2!$E17*(G$6/1000),IF($B$4=4,Лист2!$E24*(G$6/1000),IF($B$4=5,Лист2!$E31*(G$6/1000),0)))))</f>
        <v>548.5358031548494</v>
      </c>
      <c r="H7" s="11">
        <f>IF($B$4=1,Лист2!$E3*(H$6/1000),IF($B$4=2,Лист2!$E10*(H$6/1000),IF($B$4=3,Лист2!$E17*(H$6/1000),IF($B$4=4,Лист2!$E24*(H$6/1000),IF($B$4=5,Лист2!$E31*(H$6/1000),0)))))</f>
        <v>609.4842257276105</v>
      </c>
      <c r="I7" s="11">
        <f>IF($B$4=1,Лист2!$E3*(I$6/1000),IF($B$4=2,Лист2!$E10*(I$6/1000),IF($B$4=3,Лист2!$E17*(I$6/1000),IF($B$4=4,Лист2!$E24*(I$6/1000),IF($B$4=5,Лист2!$E31*(I$6/1000),0)))))</f>
        <v>731.3810708731326</v>
      </c>
      <c r="J7" s="11">
        <f>IF($B$4=1,Лист2!$E3*(J$6/1000),IF($B$4=2,Лист2!$E10*(J$6/1000),IF($B$4=3,Лист2!$E17*(J$6/1000),IF($B$4=4,Лист2!$E24*(J$6/1000),IF($B$4=5,Лист2!$E31*(J$6/1000),0)))))</f>
        <v>853.2779160186547</v>
      </c>
      <c r="K7" s="11">
        <f>IF($B$4=1,Лист2!$E3*(K$6/1000),IF($B$4=2,Лист2!$E10*(K$6/1000),IF($B$4=3,Лист2!$E17*(K$6/1000),IF($B$4=4,Лист2!$E24*(K$6/1000),IF($B$4=5,Лист2!$E31*(K$6/1000),0)))))</f>
        <v>975.1747611641767</v>
      </c>
      <c r="L7" s="11">
        <f>IF($B$4=1,Лист2!$E3*(L$6/1000),IF($B$4=2,Лист2!$E10*(L$6/1000),IF($B$4=3,Лист2!$E17*(L$6/1000),IF($B$4=4,Лист2!$E24*(L$6/1000),IF($B$4=5,Лист2!$E31*(L$6/1000),0)))))</f>
        <v>1097.0716063096988</v>
      </c>
      <c r="M7" s="11">
        <f>IF($B$4=1,Лист2!$E3*(M$6/1000),IF($B$4=2,Лист2!$E10*(M$6/1000),IF($B$4=3,Лист2!$E17*(M$6/1000),IF($B$4=4,Лист2!$E24*(M$6/1000),IF($B$4=5,Лист2!$E31*(M$6/1000),0)))))</f>
        <v>1218.968451455221</v>
      </c>
      <c r="N7" s="11">
        <f>IF($B$4=1,Лист2!$E3*(N$6/1000),IF($B$4=2,Лист2!$E10*(N$6/1000),IF($B$4=3,Лист2!$E17*(N$6/1000),IF($B$4=4,Лист2!$E24*(N$6/1000),IF($B$4=5,Лист2!$E31*(N$6/1000),0)))))</f>
        <v>1401.813719173504</v>
      </c>
      <c r="O7" s="11">
        <f>IF($B$4=1,Лист2!$E3*(O$6/1000),IF($B$4=2,Лист2!$E10*(O$6/1000),IF($B$4=3,Лист2!$E17*(O$6/1000),IF($B$4=4,Лист2!$E24*(O$6/1000),IF($B$4=5,Лист2!$E31*(O$6/1000),0)))))</f>
        <v>1584.6589868917872</v>
      </c>
      <c r="P7" s="11">
        <f>IF($B$4=1,Лист2!$E3*(P$6/1000),IF($B$4=2,Лист2!$E10*(P$6/1000),IF($B$4=3,Лист2!$E17*(P$6/1000),IF($B$4=4,Лист2!$E24*(P$6/1000),IF($B$4=5,Лист2!$E31*(P$6/1000),0)))))</f>
        <v>1828.4526771828314</v>
      </c>
    </row>
    <row r="8" spans="1:16" s="12" customFormat="1" ht="24">
      <c r="A8" s="10" t="s">
        <v>10</v>
      </c>
      <c r="B8" s="11">
        <f>IF($B$4=1,Лист2!$E4*(B$6/1000),IF($B$4=2,Лист2!$E11*(B$6/1000),IF($B$4=3,Лист2!$E18*(B$6/1000),IF($B$4=4,Лист2!$E25*(B$6/1000),IF($B$4=5,Лист2!$E32*(B$6/1000),0)))))</f>
        <v>357.00123592072015</v>
      </c>
      <c r="C8" s="11">
        <f>IF($B$4=1,Лист2!$E4*(C$6/1000),IF($B$4=2,Лист2!$E11*(C$6/1000),IF($B$4=3,Лист2!$E18*(C$6/1000),IF($B$4=4,Лист2!$E25*(C$6/1000),IF($B$4=5,Лист2!$E32*(C$6/1000),0)))))</f>
        <v>446.25154490090017</v>
      </c>
      <c r="D8" s="11">
        <f>IF($B$4=1,Лист2!$E4*(D$6/1000),IF($B$4=2,Лист2!$E11*(D$6/1000),IF($B$4=3,Лист2!$E18*(D$6/1000),IF($B$4=4,Лист2!$E25*(D$6/1000),IF($B$4=5,Лист2!$E32*(D$6/1000),0)))))</f>
        <v>535.5018538810801</v>
      </c>
      <c r="E8" s="11">
        <f>IF($B$4=1,Лист2!$E4*(E$6/1000),IF($B$4=2,Лист2!$E11*(E$6/1000),IF($B$4=3,Лист2!$E18*(E$6/1000),IF($B$4=4,Лист2!$E25*(E$6/1000),IF($B$4=5,Лист2!$E32*(E$6/1000),0)))))</f>
        <v>624.7521628612602</v>
      </c>
      <c r="F8" s="11">
        <f>IF($B$4=1,Лист2!$E4*(F$6/1000),IF($B$4=2,Лист2!$E11*(F$6/1000),IF($B$4=3,Лист2!$E18*(F$6/1000),IF($B$4=4,Лист2!$E25*(F$6/1000),IF($B$4=5,Лист2!$E32*(F$6/1000),0)))))</f>
        <v>714.0024718414403</v>
      </c>
      <c r="G8" s="11">
        <f>IF($B$4=1,Лист2!$E4*(G$6/1000),IF($B$4=2,Лист2!$E11*(G$6/1000),IF($B$4=3,Лист2!$E18*(G$6/1000),IF($B$4=4,Лист2!$E25*(G$6/1000),IF($B$4=5,Лист2!$E32*(G$6/1000),0)))))</f>
        <v>803.2527808216204</v>
      </c>
      <c r="H8" s="11">
        <f>IF($B$4=1,Лист2!$E4*(H$6/1000),IF($B$4=2,Лист2!$E11*(H$6/1000),IF($B$4=3,Лист2!$E18*(H$6/1000),IF($B$4=4,Лист2!$E25*(H$6/1000),IF($B$4=5,Лист2!$E32*(H$6/1000),0)))))</f>
        <v>892.5030898018003</v>
      </c>
      <c r="I8" s="11">
        <f>IF($B$4=1,Лист2!$E4*(I$6/1000),IF($B$4=2,Лист2!$E11*(I$6/1000),IF($B$4=3,Лист2!$E18*(I$6/1000),IF($B$4=4,Лист2!$E25*(I$6/1000),IF($B$4=5,Лист2!$E32*(I$6/1000),0)))))</f>
        <v>1071.0037077621603</v>
      </c>
      <c r="J8" s="11">
        <f>IF($B$4=1,Лист2!$E4*(J$6/1000),IF($B$4=2,Лист2!$E11*(J$6/1000),IF($B$4=3,Лист2!$E18*(J$6/1000),IF($B$4=4,Лист2!$E25*(J$6/1000),IF($B$4=5,Лист2!$E32*(J$6/1000),0)))))</f>
        <v>1249.5043257225204</v>
      </c>
      <c r="K8" s="11">
        <f>IF($B$4=1,Лист2!$E4*(K$6/1000),IF($B$4=2,Лист2!$E11*(K$6/1000),IF($B$4=3,Лист2!$E18*(K$6/1000),IF($B$4=4,Лист2!$E25*(K$6/1000),IF($B$4=5,Лист2!$E32*(K$6/1000),0)))))</f>
        <v>1428.0049436828806</v>
      </c>
      <c r="L8" s="11">
        <f>IF($B$4=1,Лист2!$E4*(L$6/1000),IF($B$4=2,Лист2!$E11*(L$6/1000),IF($B$4=3,Лист2!$E18*(L$6/1000),IF($B$4=4,Лист2!$E25*(L$6/1000),IF($B$4=5,Лист2!$E32*(L$6/1000),0)))))</f>
        <v>1606.5055616432408</v>
      </c>
      <c r="M8" s="11">
        <f>IF($B$4=1,Лист2!$E4*(M$6/1000),IF($B$4=2,Лист2!$E11*(M$6/1000),IF($B$4=3,Лист2!$E18*(M$6/1000),IF($B$4=4,Лист2!$E25*(M$6/1000),IF($B$4=5,Лист2!$E32*(M$6/1000),0)))))</f>
        <v>1785.0061796036007</v>
      </c>
      <c r="N8" s="11">
        <f>IF($B$4=1,Лист2!$E4*(N$6/1000),IF($B$4=2,Лист2!$E11*(N$6/1000),IF($B$4=3,Лист2!$E18*(N$6/1000),IF($B$4=4,Лист2!$E25*(N$6/1000),IF($B$4=5,Лист2!$E32*(N$6/1000),0)))))</f>
        <v>2052.7571065441407</v>
      </c>
      <c r="O8" s="11">
        <f>IF($B$4=1,Лист2!$E4*(O$6/1000),IF($B$4=2,Лист2!$E11*(O$6/1000),IF($B$4=3,Лист2!$E18*(O$6/1000),IF($B$4=4,Лист2!$E25*(O$6/1000),IF($B$4=5,Лист2!$E32*(O$6/1000),0)))))</f>
        <v>2320.508033484681</v>
      </c>
      <c r="P8" s="11">
        <f>IF($B$4=1,Лист2!$E4*(P$6/1000),IF($B$4=2,Лист2!$E11*(P$6/1000),IF($B$4=3,Лист2!$E18*(P$6/1000),IF($B$4=4,Лист2!$E25*(P$6/1000),IF($B$4=5,Лист2!$E32*(P$6/1000),0)))))</f>
        <v>2677.509269405401</v>
      </c>
    </row>
    <row r="9" spans="1:16" s="12" customFormat="1" ht="24">
      <c r="A9" s="10" t="s">
        <v>15</v>
      </c>
      <c r="B9" s="11">
        <f>IF($B$4=1,Лист2!$E5*(B$6/1000),IF($B$4=2,Лист2!$E12*(B$6/1000),IF($B$4=3,Лист2!$E19*(B$6/1000),IF($B$4=4,Лист2!$E26*(B$6/1000),IF($B$4=5,Лист2!$E33*(B$6/1000),0)))))</f>
        <v>403.16252857389344</v>
      </c>
      <c r="C9" s="11">
        <f>IF($B$4=1,Лист2!$E5*(C$6/1000),IF($B$4=2,Лист2!$E12*(C$6/1000),IF($B$4=3,Лист2!$E19*(C$6/1000),IF($B$4=4,Лист2!$E26*(C$6/1000),IF($B$4=5,Лист2!$E33*(C$6/1000),0)))))</f>
        <v>503.95316071736676</v>
      </c>
      <c r="D9" s="11">
        <f>IF($B$4=1,Лист2!$E5*(D$6/1000),IF($B$4=2,Лист2!$E12*(D$6/1000),IF($B$4=3,Лист2!$E19*(D$6/1000),IF($B$4=4,Лист2!$E26*(D$6/1000),IF($B$4=5,Лист2!$E33*(D$6/1000),0)))))</f>
        <v>604.7437928608401</v>
      </c>
      <c r="E9" s="11">
        <f>IF($B$4=1,Лист2!$E5*(E$6/1000),IF($B$4=2,Лист2!$E12*(E$6/1000),IF($B$4=3,Лист2!$E19*(E$6/1000),IF($B$4=4,Лист2!$E26*(E$6/1000),IF($B$4=5,Лист2!$E33*(E$6/1000),0)))))</f>
        <v>705.5344250043134</v>
      </c>
      <c r="F9" s="11">
        <f>IF($B$4=1,Лист2!$E5*(F$6/1000),IF($B$4=2,Лист2!$E12*(F$6/1000),IF($B$4=3,Лист2!$E19*(F$6/1000),IF($B$4=4,Лист2!$E26*(F$6/1000),IF($B$4=5,Лист2!$E33*(F$6/1000),0)))))</f>
        <v>806.3250571477869</v>
      </c>
      <c r="G9" s="11">
        <f>IF($B$4=1,Лист2!$E5*(G$6/1000),IF($B$4=2,Лист2!$E12*(G$6/1000),IF($B$4=3,Лист2!$E19*(G$6/1000),IF($B$4=4,Лист2!$E26*(G$6/1000),IF($B$4=5,Лист2!$E33*(G$6/1000),0)))))</f>
        <v>907.1156892912602</v>
      </c>
      <c r="H9" s="11">
        <f>IF($B$4=1,Лист2!$E5*(H$6/1000),IF($B$4=2,Лист2!$E12*(H$6/1000),IF($B$4=3,Лист2!$E19*(H$6/1000),IF($B$4=4,Лист2!$E26*(H$6/1000),IF($B$4=5,Лист2!$E33*(H$6/1000),0)))))</f>
        <v>1007.9063214347335</v>
      </c>
      <c r="I9" s="11">
        <f>IF($B$4=1,Лист2!$E5*(I$6/1000),IF($B$4=2,Лист2!$E12*(I$6/1000),IF($B$4=3,Лист2!$E19*(I$6/1000),IF($B$4=4,Лист2!$E26*(I$6/1000),IF($B$4=5,Лист2!$E33*(I$6/1000),0)))))</f>
        <v>1209.4875857216803</v>
      </c>
      <c r="J9" s="11">
        <f>IF($B$4=1,Лист2!$E5*(J$6/1000),IF($B$4=2,Лист2!$E12*(J$6/1000),IF($B$4=3,Лист2!$E19*(J$6/1000),IF($B$4=4,Лист2!$E26*(J$6/1000),IF($B$4=5,Лист2!$E33*(J$6/1000),0)))))</f>
        <v>1411.068850008627</v>
      </c>
      <c r="K9" s="11">
        <f>IF($B$4=1,Лист2!$E5*(K$6/1000),IF($B$4=2,Лист2!$E12*(K$6/1000),IF($B$4=3,Лист2!$E19*(K$6/1000),IF($B$4=4,Лист2!$E26*(K$6/1000),IF($B$4=5,Лист2!$E33*(K$6/1000),0)))))</f>
        <v>1612.6501142955738</v>
      </c>
      <c r="L9" s="11">
        <f>IF($B$4=1,Лист2!$E5*(L$6/1000),IF($B$4=2,Лист2!$E12*(L$6/1000),IF($B$4=3,Лист2!$E19*(L$6/1000),IF($B$4=4,Лист2!$E26*(L$6/1000),IF($B$4=5,Лист2!$E33*(L$6/1000),0)))))</f>
        <v>1814.2313785825204</v>
      </c>
      <c r="M9" s="11">
        <f>IF($B$4=1,Лист2!$E5*(M$6/1000),IF($B$4=2,Лист2!$E12*(M$6/1000),IF($B$4=3,Лист2!$E19*(M$6/1000),IF($B$4=4,Лист2!$E26*(M$6/1000),IF($B$4=5,Лист2!$E33*(M$6/1000),0)))))</f>
        <v>2015.812642869467</v>
      </c>
      <c r="N9" s="11">
        <f>IF($B$4=1,Лист2!$E5*(N$6/1000),IF($B$4=2,Лист2!$E12*(N$6/1000),IF($B$4=3,Лист2!$E19*(N$6/1000),IF($B$4=4,Лист2!$E26*(N$6/1000),IF($B$4=5,Лист2!$E33*(N$6/1000),0)))))</f>
        <v>2318.184539299887</v>
      </c>
      <c r="O9" s="11">
        <f>IF($B$4=1,Лист2!$E5*(O$6/1000),IF($B$4=2,Лист2!$E12*(O$6/1000),IF($B$4=3,Лист2!$E19*(O$6/1000),IF($B$4=4,Лист2!$E26*(O$6/1000),IF($B$4=5,Лист2!$E33*(O$6/1000),0)))))</f>
        <v>2620.5564357303074</v>
      </c>
      <c r="P9" s="11">
        <f>IF($B$4=1,Лист2!$E5*(P$6/1000),IF($B$4=2,Лист2!$E12*(P$6/1000),IF($B$4=3,Лист2!$E19*(P$6/1000),IF($B$4=4,Лист2!$E26*(P$6/1000),IF($B$4=5,Лист2!$E33*(P$6/1000),0)))))</f>
        <v>3023.7189643042007</v>
      </c>
    </row>
    <row r="10" spans="1:16" s="12" customFormat="1" ht="24">
      <c r="A10" s="10" t="s">
        <v>11</v>
      </c>
      <c r="B10" s="11">
        <f>IF($B$4=1,Лист2!$E6*(B$6/1000),IF($B$4=2,Лист2!$E13*(B$6/1000),IF($B$4=3,Лист2!$E20*(B$6/1000),IF($B$4=4,Лист2!$E27*(B$6/1000),IF($B$4=5,Лист2!$E34*(B$6/1000),0)))))</f>
        <v>493.981752819172</v>
      </c>
      <c r="C10" s="11">
        <f>IF($B$4=1,Лист2!$E6*(C$6/1000),IF($B$4=2,Лист2!$E13*(C$6/1000),IF($B$4=3,Лист2!$E20*(C$6/1000),IF($B$4=4,Лист2!$E27*(C$6/1000),IF($B$4=5,Лист2!$E34*(C$6/1000),0)))))</f>
        <v>617.477191023965</v>
      </c>
      <c r="D10" s="11">
        <f>IF($B$4=1,Лист2!$E6*(D$6/1000),IF($B$4=2,Лист2!$E13*(D$6/1000),IF($B$4=3,Лист2!$E20*(D$6/1000),IF($B$4=4,Лист2!$E27*(D$6/1000),IF($B$4=5,Лист2!$E34*(D$6/1000),0)))))</f>
        <v>740.972629228758</v>
      </c>
      <c r="E10" s="11">
        <f>IF($B$4=1,Лист2!$E6*(E$6/1000),IF($B$4=2,Лист2!$E13*(E$6/1000),IF($B$4=3,Лист2!$E20*(E$6/1000),IF($B$4=4,Лист2!$E27*(E$6/1000),IF($B$4=5,Лист2!$E34*(E$6/1000),0)))))</f>
        <v>864.468067433551</v>
      </c>
      <c r="F10" s="11">
        <f>IF($B$4=1,Лист2!$E6*(F$6/1000),IF($B$4=2,Лист2!$E13*(F$6/1000),IF($B$4=3,Лист2!$E20*(F$6/1000),IF($B$4=4,Лист2!$E27*(F$6/1000),IF($B$4=5,Лист2!$E34*(F$6/1000),0)))))</f>
        <v>987.963505638344</v>
      </c>
      <c r="G10" s="11">
        <f>IF($B$4=1,Лист2!$E6*(G$6/1000),IF($B$4=2,Лист2!$E13*(G$6/1000),IF($B$4=3,Лист2!$E20*(G$6/1000),IF($B$4=4,Лист2!$E27*(G$6/1000),IF($B$4=5,Лист2!$E34*(G$6/1000),0)))))</f>
        <v>1111.4589438431371</v>
      </c>
      <c r="H10" s="11">
        <f>IF($B$4=1,Лист2!$E6*(H$6/1000),IF($B$4=2,Лист2!$E13*(H$6/1000),IF($B$4=3,Лист2!$E20*(H$6/1000),IF($B$4=4,Лист2!$E27*(H$6/1000),IF($B$4=5,Лист2!$E34*(H$6/1000),0)))))</f>
        <v>1234.95438204793</v>
      </c>
      <c r="I10" s="11">
        <f>IF($B$4=1,Лист2!$E6*(I$6/1000),IF($B$4=2,Лист2!$E13*(I$6/1000),IF($B$4=3,Лист2!$E20*(I$6/1000),IF($B$4=4,Лист2!$E27*(I$6/1000),IF($B$4=5,Лист2!$E34*(I$6/1000),0)))))</f>
        <v>1481.945258457516</v>
      </c>
      <c r="J10" s="11">
        <f>IF($B$4=1,Лист2!$E6*(J$6/1000),IF($B$4=2,Лист2!$E13*(J$6/1000),IF($B$4=3,Лист2!$E20*(J$6/1000),IF($B$4=4,Лист2!$E27*(J$6/1000),IF($B$4=5,Лист2!$E34*(J$6/1000),0)))))</f>
        <v>1728.936134867102</v>
      </c>
      <c r="K10" s="11">
        <f>IF($B$4=1,Лист2!$E6*(K$6/1000),IF($B$4=2,Лист2!$E13*(K$6/1000),IF($B$4=3,Лист2!$E20*(K$6/1000),IF($B$4=4,Лист2!$E27*(K$6/1000),IF($B$4=5,Лист2!$E34*(K$6/1000),0)))))</f>
        <v>1975.927011276688</v>
      </c>
      <c r="L10" s="11">
        <f>IF($B$4=1,Лист2!$E6*(L$6/1000),IF($B$4=2,Лист2!$E13*(L$6/1000),IF($B$4=3,Лист2!$E20*(L$6/1000),IF($B$4=4,Лист2!$E27*(L$6/1000),IF($B$4=5,Лист2!$E34*(L$6/1000),0)))))</f>
        <v>2222.9178876862743</v>
      </c>
      <c r="M10" s="11">
        <f>IF($B$4=1,Лист2!$E6*(M$6/1000),IF($B$4=2,Лист2!$E13*(M$6/1000),IF($B$4=3,Лист2!$E20*(M$6/1000),IF($B$4=4,Лист2!$E27*(M$6/1000),IF($B$4=5,Лист2!$E34*(M$6/1000),0)))))</f>
        <v>2469.90876409586</v>
      </c>
      <c r="N10" s="11">
        <f>IF($B$4=1,Лист2!$E6*(N$6/1000),IF($B$4=2,Лист2!$E13*(N$6/1000),IF($B$4=3,Лист2!$E20*(N$6/1000),IF($B$4=4,Лист2!$E27*(N$6/1000),IF($B$4=5,Лист2!$E34*(N$6/1000),0)))))</f>
        <v>2840.395078710239</v>
      </c>
      <c r="O10" s="11">
        <f>IF($B$4=1,Лист2!$E6*(O$6/1000),IF($B$4=2,Лист2!$E13*(O$6/1000),IF($B$4=3,Лист2!$E20*(O$6/1000),IF($B$4=4,Лист2!$E27*(O$6/1000),IF($B$4=5,Лист2!$E34*(O$6/1000),0)))))</f>
        <v>3210.8813933246183</v>
      </c>
      <c r="P10" s="11">
        <f>IF($B$4=1,Лист2!$E6*(P$6/1000),IF($B$4=2,Лист2!$E13*(P$6/1000),IF($B$4=3,Лист2!$E20*(P$6/1000),IF($B$4=4,Лист2!$E27*(P$6/1000),IF($B$4=5,Лист2!$E34*(P$6/1000),0)))))</f>
        <v>3704.86314614379</v>
      </c>
    </row>
    <row r="11" spans="1:16" s="12" customFormat="1" ht="24">
      <c r="A11" s="10" t="s">
        <v>12</v>
      </c>
      <c r="B11" s="11">
        <f>IF($B$4=1,Лист2!$E7*(B$6/1000),IF($B$4=2,Лист2!$E14*(B$6/1000),IF($B$4=3,Лист2!$E21*(B$6/1000),IF($B$4=4,Лист2!$E28*(B$6/1000),IF($B$4=5,Лист2!$E35*(B$6/1000),0)))))</f>
        <v>657.4111995789492</v>
      </c>
      <c r="C11" s="11">
        <f>IF($B$4=1,Лист2!$E7*(C$6/1000),IF($B$4=2,Лист2!$E14*(C$6/1000),IF($B$4=3,Лист2!$E21*(C$6/1000),IF($B$4=4,Лист2!$E28*(C$6/1000),IF($B$4=5,Лист2!$E35*(C$6/1000),0)))))</f>
        <v>821.7639994736865</v>
      </c>
      <c r="D11" s="11">
        <f>IF($B$4=1,Лист2!$E7*(D$6/1000),IF($B$4=2,Лист2!$E14*(D$6/1000),IF($B$4=3,Лист2!$E21*(D$6/1000),IF($B$4=4,Лист2!$E28*(D$6/1000),IF($B$4=5,Лист2!$E35*(D$6/1000),0)))))</f>
        <v>986.1167993684237</v>
      </c>
      <c r="E11" s="11">
        <f>IF($B$4=1,Лист2!$E7*(E$6/1000),IF($B$4=2,Лист2!$E14*(E$6/1000),IF($B$4=3,Лист2!$E21*(E$6/1000),IF($B$4=4,Лист2!$E28*(E$6/1000),IF($B$4=5,Лист2!$E35*(E$6/1000),0)))))</f>
        <v>1150.469599263161</v>
      </c>
      <c r="F11" s="11">
        <f>IF($B$4=1,Лист2!$E7*(F$6/1000),IF($B$4=2,Лист2!$E14*(F$6/1000),IF($B$4=3,Лист2!$E21*(F$6/1000),IF($B$4=4,Лист2!$E28*(F$6/1000),IF($B$4=5,Лист2!$E35*(F$6/1000),0)))))</f>
        <v>1314.8223991578984</v>
      </c>
      <c r="G11" s="11">
        <f>IF($B$4=1,Лист2!$E7*(G$6/1000),IF($B$4=2,Лист2!$E14*(G$6/1000),IF($B$4=3,Лист2!$E21*(G$6/1000),IF($B$4=4,Лист2!$E28*(G$6/1000),IF($B$4=5,Лист2!$E35*(G$6/1000),0)))))</f>
        <v>1479.1751990526357</v>
      </c>
      <c r="H11" s="11">
        <f>IF($B$4=1,Лист2!$E7*(H$6/1000),IF($B$4=2,Лист2!$E14*(H$6/1000),IF($B$4=3,Лист2!$E21*(H$6/1000),IF($B$4=4,Лист2!$E28*(H$6/1000),IF($B$4=5,Лист2!$E35*(H$6/1000),0)))))</f>
        <v>1643.527998947373</v>
      </c>
      <c r="I11" s="11">
        <f>IF($B$4=1,Лист2!$E7*(I$6/1000),IF($B$4=2,Лист2!$E14*(I$6/1000),IF($B$4=3,Лист2!$E21*(I$6/1000),IF($B$4=4,Лист2!$E28*(I$6/1000),IF($B$4=5,Лист2!$E35*(I$6/1000),0)))))</f>
        <v>1972.2335987368474</v>
      </c>
      <c r="J11" s="11">
        <f>IF($B$4=1,Лист2!$E7*(J$6/1000),IF($B$4=2,Лист2!$E14*(J$6/1000),IF($B$4=3,Лист2!$E21*(J$6/1000),IF($B$4=4,Лист2!$E28*(J$6/1000),IF($B$4=5,Лист2!$E35*(J$6/1000),0)))))</f>
        <v>2300.939198526322</v>
      </c>
      <c r="K11" s="11">
        <f>IF($B$4=1,Лист2!$E7*(K$6/1000),IF($B$4=2,Лист2!$E14*(K$6/1000),IF($B$4=3,Лист2!$E21*(K$6/1000),IF($B$4=4,Лист2!$E28*(K$6/1000),IF($B$4=5,Лист2!$E35*(K$6/1000),0)))))</f>
        <v>2629.644798315797</v>
      </c>
      <c r="L11" s="11">
        <f>IF($B$4=1,Лист2!$E7*(L$6/1000),IF($B$4=2,Лист2!$E14*(L$6/1000),IF($B$4=3,Лист2!$E21*(L$6/1000),IF($B$4=4,Лист2!$E28*(L$6/1000),IF($B$4=5,Лист2!$E35*(L$6/1000),0)))))</f>
        <v>2958.3503981052713</v>
      </c>
      <c r="M11" s="11">
        <f>IF($B$4=1,Лист2!$E7*(M$6/1000),IF($B$4=2,Лист2!$E14*(M$6/1000),IF($B$4=3,Лист2!$E21*(M$6/1000),IF($B$4=4,Лист2!$E28*(M$6/1000),IF($B$4=5,Лист2!$E35*(M$6/1000),0)))))</f>
        <v>3287.055997894746</v>
      </c>
      <c r="N11" s="11">
        <f>IF($B$4=1,Лист2!$E7*(N$6/1000),IF($B$4=2,Лист2!$E14*(N$6/1000),IF($B$4=3,Лист2!$E21*(N$6/1000),IF($B$4=4,Лист2!$E28*(N$6/1000),IF($B$4=5,Лист2!$E35*(N$6/1000),0)))))</f>
        <v>3780.1143975789573</v>
      </c>
      <c r="O11" s="11">
        <f>IF($B$4=1,Лист2!$E7*(O$6/1000),IF($B$4=2,Лист2!$E14*(O$6/1000),IF($B$4=3,Лист2!$E21*(O$6/1000),IF($B$4=4,Лист2!$E28*(O$6/1000),IF($B$4=5,Лист2!$E35*(O$6/1000),0)))))</f>
        <v>4273.17279726317</v>
      </c>
      <c r="P11" s="11">
        <f>IF($B$4=1,Лист2!$E7*(P$6/1000),IF($B$4=2,Лист2!$E14*(P$6/1000),IF($B$4=3,Лист2!$E21*(P$6/1000),IF($B$4=4,Лист2!$E28*(P$6/1000),IF($B$4=5,Лист2!$E35*(P$6/1000),0)))))</f>
        <v>4930.583996842119</v>
      </c>
    </row>
    <row r="12" spans="1:16" s="12" customFormat="1" ht="24">
      <c r="A12" s="10" t="s">
        <v>16</v>
      </c>
      <c r="B12" s="11">
        <f>IF($B$4=1,Лист2!$E8*(B$6/1000),IF($B$4=2,Лист2!$E15*(B$6/1000),IF($B$4=3,Лист2!$E22*(B$6/1000),IF($B$4=4,Лист2!$E29*(B$6/1000),IF($B$4=5,Лист2!$E36*(B$6/1000),0)))))</f>
        <v>560.9727798060043</v>
      </c>
      <c r="C12" s="11">
        <f>IF($B$4=1,Лист2!$E8*(C$6/1000),IF($B$4=2,Лист2!$E15*(C$6/1000),IF($B$4=3,Лист2!$E22*(C$6/1000),IF($B$4=4,Лист2!$E29*(C$6/1000),IF($B$4=5,Лист2!$E36*(C$6/1000),0)))))</f>
        <v>701.2159747575053</v>
      </c>
      <c r="D12" s="11">
        <f>IF($B$4=1,Лист2!$E8*(D$6/1000),IF($B$4=2,Лист2!$E15*(D$6/1000),IF($B$4=3,Лист2!$E22*(D$6/1000),IF($B$4=4,Лист2!$E29*(D$6/1000),IF($B$4=5,Лист2!$E36*(D$6/1000),0)))))</f>
        <v>841.4591697090062</v>
      </c>
      <c r="E12" s="11">
        <f>IF($B$4=1,Лист2!$E8*(E$6/1000),IF($B$4=2,Лист2!$E15*(E$6/1000),IF($B$4=3,Лист2!$E22*(E$6/1000),IF($B$4=4,Лист2!$E29*(E$6/1000),IF($B$4=5,Лист2!$E36*(E$6/1000),0)))))</f>
        <v>981.7023646605073</v>
      </c>
      <c r="F12" s="11">
        <f>IF($B$4=1,Лист2!$E8*(F$6/1000),IF($B$4=2,Лист2!$E15*(F$6/1000),IF($B$4=3,Лист2!$E22*(F$6/1000),IF($B$4=4,Лист2!$E29*(F$6/1000),IF($B$4=5,Лист2!$E36*(F$6/1000),0)))))</f>
        <v>1121.9455596120085</v>
      </c>
      <c r="G12" s="11">
        <f>IF($B$4=1,Лист2!$E8*(G$6/1000),IF($B$4=2,Лист2!$E15*(G$6/1000),IF($B$4=3,Лист2!$E22*(G$6/1000),IF($B$4=4,Лист2!$E29*(G$6/1000),IF($B$4=5,Лист2!$E36*(G$6/1000),0)))))</f>
        <v>1262.1887545635095</v>
      </c>
      <c r="H12" s="11">
        <f>IF($B$4=1,Лист2!$E8*(H$6/1000),IF($B$4=2,Лист2!$E15*(H$6/1000),IF($B$4=3,Лист2!$E22*(H$6/1000),IF($B$4=4,Лист2!$E29*(H$6/1000),IF($B$4=5,Лист2!$E36*(H$6/1000),0)))))</f>
        <v>1402.4319495150105</v>
      </c>
      <c r="I12" s="11">
        <f>IF($B$4=1,Лист2!$E8*(I$6/1000),IF($B$4=2,Лист2!$E15*(I$6/1000),IF($B$4=3,Лист2!$E22*(I$6/1000),IF($B$4=4,Лист2!$E29*(I$6/1000),IF($B$4=5,Лист2!$E36*(I$6/1000),0)))))</f>
        <v>1682.9183394180125</v>
      </c>
      <c r="J12" s="11">
        <f>IF($B$4=1,Лист2!$E8*(J$6/1000),IF($B$4=2,Лист2!$E15*(J$6/1000),IF($B$4=3,Лист2!$E22*(J$6/1000),IF($B$4=4,Лист2!$E29*(J$6/1000),IF($B$4=5,Лист2!$E36*(J$6/1000),0)))))</f>
        <v>1963.4047293210147</v>
      </c>
      <c r="K12" s="11">
        <f>IF($B$4=1,Лист2!$E8*(K$6/1000),IF($B$4=2,Лист2!$E15*(K$6/1000),IF($B$4=3,Лист2!$E22*(K$6/1000),IF($B$4=4,Лист2!$E29*(K$6/1000),IF($B$4=5,Лист2!$E36*(K$6/1000),0)))))</f>
        <v>2243.891119224017</v>
      </c>
      <c r="L12" s="11">
        <f>IF($B$4=1,Лист2!$E8*(L$6/1000),IF($B$4=2,Лист2!$E15*(L$6/1000),IF($B$4=3,Лист2!$E22*(L$6/1000),IF($B$4=4,Лист2!$E29*(L$6/1000),IF($B$4=5,Лист2!$E36*(L$6/1000),0)))))</f>
        <v>2524.377509127019</v>
      </c>
      <c r="M12" s="11">
        <f>IF($B$4=1,Лист2!$E8*(M$6/1000),IF($B$4=2,Лист2!$E15*(M$6/1000),IF($B$4=3,Лист2!$E22*(M$6/1000),IF($B$4=4,Лист2!$E29*(M$6/1000),IF($B$4=5,Лист2!$E36*(M$6/1000),0)))))</f>
        <v>2804.863899030021</v>
      </c>
      <c r="N12" s="11">
        <f>IF($B$4=1,Лист2!$E8*(N$6/1000),IF($B$4=2,Лист2!$E15*(N$6/1000),IF($B$4=3,Лист2!$E22*(N$6/1000),IF($B$4=4,Лист2!$E29*(N$6/1000),IF($B$4=5,Лист2!$E36*(N$6/1000),0)))))</f>
        <v>3225.5934838845237</v>
      </c>
      <c r="O12" s="11">
        <f>IF($B$4=1,Лист2!$E8*(O$6/1000),IF($B$4=2,Лист2!$E15*(O$6/1000),IF($B$4=3,Лист2!$E22*(O$6/1000),IF($B$4=4,Лист2!$E29*(O$6/1000),IF($B$4=5,Лист2!$E36*(O$6/1000),0)))))</f>
        <v>3646.3230687390273</v>
      </c>
      <c r="P12" s="11">
        <f>IF($B$4=1,Лист2!$E8*(P$6/1000),IF($B$4=2,Лист2!$E15*(P$6/1000),IF($B$4=3,Лист2!$E22*(P$6/1000),IF($B$4=4,Лист2!$E29*(P$6/1000),IF($B$4=5,Лист2!$E36*(P$6/1000),0)))))</f>
        <v>4207.295848545032</v>
      </c>
    </row>
    <row r="13" spans="1:16" s="12" customFormat="1" ht="24">
      <c r="A13" s="10" t="s">
        <v>13</v>
      </c>
      <c r="B13" s="11">
        <f>IF($B$4=1,Лист2!$E9*(B$6/1000),IF($B$4=2,Лист2!$E16*(B$6/1000),IF($B$4=3,Лист2!$E23*(B$6/1000),IF($B$4=4,Лист2!$E30*(B$6/1000),IF($B$4=5,Лист2!$E37*(B$6/1000),0)))))</f>
        <v>922.2225013304504</v>
      </c>
      <c r="C13" s="11">
        <f>IF($B$4=1,Лист2!$E9*(C$6/1000),IF($B$4=2,Лист2!$E16*(C$6/1000),IF($B$4=3,Лист2!$E23*(C$6/1000),IF($B$4=4,Лист2!$E30*(C$6/1000),IF($B$4=5,Лист2!$E37*(C$6/1000),0)))))</f>
        <v>1152.778126663063</v>
      </c>
      <c r="D13" s="11">
        <f>IF($B$4=1,Лист2!$E9*(D$6/1000),IF($B$4=2,Лист2!$E16*(D$6/1000),IF($B$4=3,Лист2!$E23*(D$6/1000),IF($B$4=4,Лист2!$E30*(D$6/1000),IF($B$4=5,Лист2!$E37*(D$6/1000),0)))))</f>
        <v>1383.3337519956756</v>
      </c>
      <c r="E13" s="11">
        <f>IF($B$4=1,Лист2!$E9*(E$6/1000),IF($B$4=2,Лист2!$E16*(E$6/1000),IF($B$4=3,Лист2!$E23*(E$6/1000),IF($B$4=4,Лист2!$E30*(E$6/1000),IF($B$4=5,Лист2!$E37*(E$6/1000),0)))))</f>
        <v>1613.889377328288</v>
      </c>
      <c r="F13" s="11">
        <f>IF($B$4=1,Лист2!$E9*(F$6/1000),IF($B$4=2,Лист2!$E16*(F$6/1000),IF($B$4=3,Лист2!$E23*(F$6/1000),IF($B$4=4,Лист2!$E30*(F$6/1000),IF($B$4=5,Лист2!$E37*(F$6/1000),0)))))</f>
        <v>1844.4450026609009</v>
      </c>
      <c r="G13" s="11">
        <f>IF($B$4=1,Лист2!$E9*(G$6/1000),IF($B$4=2,Лист2!$E16*(G$6/1000),IF($B$4=3,Лист2!$E23*(G$6/1000),IF($B$4=4,Лист2!$E30*(G$6/1000),IF($B$4=5,Лист2!$E37*(G$6/1000),0)))))</f>
        <v>2075.0006279935133</v>
      </c>
      <c r="H13" s="11">
        <f>IF($B$4=1,Лист2!$E9*(H$6/1000),IF($B$4=2,Лист2!$E16*(H$6/1000),IF($B$4=3,Лист2!$E23*(H$6/1000),IF($B$4=4,Лист2!$E30*(H$6/1000),IF($B$4=5,Лист2!$E37*(H$6/1000),0)))))</f>
        <v>2305.556253326126</v>
      </c>
      <c r="I13" s="11">
        <f>IF($B$4=1,Лист2!$E9*(I$6/1000),IF($B$4=2,Лист2!$E16*(I$6/1000),IF($B$4=3,Лист2!$E23*(I$6/1000),IF($B$4=4,Лист2!$E30*(I$6/1000),IF($B$4=5,Лист2!$E37*(I$6/1000),0)))))</f>
        <v>2766.667503991351</v>
      </c>
      <c r="J13" s="11">
        <f>IF($B$4=1,Лист2!$E9*(J$6/1000),IF($B$4=2,Лист2!$E16*(J$6/1000),IF($B$4=3,Лист2!$E23*(J$6/1000),IF($B$4=4,Лист2!$E30*(J$6/1000),IF($B$4=5,Лист2!$E37*(J$6/1000),0)))))</f>
        <v>3227.778754656576</v>
      </c>
      <c r="K13" s="11">
        <f>IF($B$4=1,Лист2!$E9*(K$6/1000),IF($B$4=2,Лист2!$E16*(K$6/1000),IF($B$4=3,Лист2!$E23*(K$6/1000),IF($B$4=4,Лист2!$E30*(K$6/1000),IF($B$4=5,Лист2!$E37*(K$6/1000),0)))))</f>
        <v>3688.8900053218017</v>
      </c>
      <c r="L13" s="11">
        <f>IF($B$4=1,Лист2!$E9*(L$6/1000),IF($B$4=2,Лист2!$E16*(L$6/1000),IF($B$4=3,Лист2!$E23*(L$6/1000),IF($B$4=4,Лист2!$E30*(L$6/1000),IF($B$4=5,Лист2!$E37*(L$6/1000),0)))))</f>
        <v>4150.0012559870265</v>
      </c>
      <c r="M13" s="11">
        <f>IF($B$4=1,Лист2!$E9*(M$6/1000),IF($B$4=2,Лист2!$E16*(M$6/1000),IF($B$4=3,Лист2!$E23*(M$6/1000),IF($B$4=4,Лист2!$E30*(M$6/1000),IF($B$4=5,Лист2!$E37*(M$6/1000),0)))))</f>
        <v>4611.112506652252</v>
      </c>
      <c r="N13" s="11">
        <f>IF($B$4=1,Лист2!$E9*(N$6/1000),IF($B$4=2,Лист2!$E16*(N$6/1000),IF($B$4=3,Лист2!$E23*(N$6/1000),IF($B$4=4,Лист2!$E30*(N$6/1000),IF($B$4=5,Лист2!$E37*(N$6/1000),0)))))</f>
        <v>5302.779382650089</v>
      </c>
      <c r="O13" s="11">
        <f>IF($B$4=1,Лист2!$E9*(O$6/1000),IF($B$4=2,Лист2!$E16*(O$6/1000),IF($B$4=3,Лист2!$E23*(O$6/1000),IF($B$4=4,Лист2!$E30*(O$6/1000),IF($B$4=5,Лист2!$E37*(O$6/1000),0)))))</f>
        <v>5994.446258647928</v>
      </c>
      <c r="P13" s="11">
        <f>IF($B$4=1,Лист2!$E9*(P$6/1000),IF($B$4=2,Лист2!$E16*(P$6/1000),IF($B$4=3,Лист2!$E23*(P$6/1000),IF($B$4=4,Лист2!$E30*(P$6/1000),IF($B$4=5,Лист2!$E37*(P$6/1000),0)))))</f>
        <v>6916.668759978378</v>
      </c>
    </row>
  </sheetData>
  <sheetProtection/>
  <protectedRanges>
    <protectedRange sqref="B1:B4" name="Диапазон1"/>
  </protectedRanges>
  <mergeCells count="2">
    <mergeCell ref="B5:P5"/>
    <mergeCell ref="D2:P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7" sqref="E7:G7"/>
    </sheetView>
  </sheetViews>
  <sheetFormatPr defaultColWidth="9.00390625" defaultRowHeight="12.75"/>
  <cols>
    <col min="1" max="2" width="8.00390625" style="0" bestFit="1" customWidth="1"/>
    <col min="3" max="3" width="10.00390625" style="0" bestFit="1" customWidth="1"/>
    <col min="4" max="4" width="14.375" style="0" bestFit="1" customWidth="1"/>
    <col min="5" max="5" width="5.75390625" style="0" customWidth="1"/>
    <col min="6" max="6" width="3.625" style="0" bestFit="1" customWidth="1"/>
    <col min="7" max="7" width="5.00390625" style="0" customWidth="1"/>
  </cols>
  <sheetData>
    <row r="1" spans="1:8" ht="25.5">
      <c r="A1" s="17" t="s">
        <v>3</v>
      </c>
      <c r="B1" s="17" t="s">
        <v>4</v>
      </c>
      <c r="C1" s="17" t="s">
        <v>8</v>
      </c>
      <c r="D1" s="4" t="s">
        <v>5</v>
      </c>
      <c r="E1" s="17" t="s">
        <v>5</v>
      </c>
      <c r="F1" s="17"/>
      <c r="G1" s="17"/>
      <c r="H1" s="3">
        <f>((Лист1!$B$1+Лист1!$B$2)/2)-Лист1!$B$3</f>
        <v>55</v>
      </c>
    </row>
    <row r="2" spans="1:7" ht="12.75">
      <c r="A2" s="17"/>
      <c r="B2" s="17"/>
      <c r="C2" s="17"/>
      <c r="D2" s="1" t="s">
        <v>6</v>
      </c>
      <c r="E2" s="2">
        <f>Лист1!B1</f>
        <v>90</v>
      </c>
      <c r="F2" s="2">
        <f>Лист1!B2</f>
        <v>70</v>
      </c>
      <c r="G2" s="5">
        <f>Лист1!B3</f>
        <v>25</v>
      </c>
    </row>
    <row r="3" spans="1:10" ht="12.75">
      <c r="A3" s="18">
        <v>300</v>
      </c>
      <c r="B3" s="1">
        <v>10</v>
      </c>
      <c r="C3" s="1">
        <v>1.31</v>
      </c>
      <c r="D3" s="1">
        <v>341</v>
      </c>
      <c r="E3" s="16">
        <f>D3/H3</f>
        <v>386.3481140168295</v>
      </c>
      <c r="F3" s="16"/>
      <c r="G3" s="16"/>
      <c r="H3">
        <f>POWER(50/$H$1,C3)</f>
        <v>0.8826236951298949</v>
      </c>
      <c r="J3" t="s">
        <v>17</v>
      </c>
    </row>
    <row r="4" spans="1:10" ht="12.75">
      <c r="A4" s="18"/>
      <c r="B4" s="1">
        <v>11</v>
      </c>
      <c r="C4" s="1">
        <v>1.28</v>
      </c>
      <c r="D4" s="1">
        <v>497</v>
      </c>
      <c r="E4" s="16">
        <f aca="true" t="shared" si="0" ref="E4:E35">D4/H4</f>
        <v>561.486121052525</v>
      </c>
      <c r="F4" s="16"/>
      <c r="G4" s="16"/>
      <c r="H4">
        <f aca="true" t="shared" si="1" ref="H4:H37">POWER(50/$H$1,C4)</f>
        <v>0.8851509972648236</v>
      </c>
      <c r="J4" t="s">
        <v>18</v>
      </c>
    </row>
    <row r="5" spans="1:10" ht="12.75">
      <c r="A5" s="18"/>
      <c r="B5" s="1">
        <v>20</v>
      </c>
      <c r="C5" s="1">
        <v>1.28</v>
      </c>
      <c r="D5" s="1">
        <v>578</v>
      </c>
      <c r="E5" s="16">
        <f>D5/H5</f>
        <v>652.9959315258742</v>
      </c>
      <c r="F5" s="16"/>
      <c r="G5" s="16"/>
      <c r="H5">
        <f t="shared" si="1"/>
        <v>0.8851509972648236</v>
      </c>
      <c r="J5" t="s">
        <v>19</v>
      </c>
    </row>
    <row r="6" spans="1:10" ht="12.75">
      <c r="A6" s="18"/>
      <c r="B6" s="1">
        <v>21</v>
      </c>
      <c r="C6" s="1">
        <v>1.3</v>
      </c>
      <c r="D6" s="1">
        <v>715</v>
      </c>
      <c r="E6" s="16">
        <f>D6/H6</f>
        <v>809.3130297846913</v>
      </c>
      <c r="F6" s="16"/>
      <c r="G6" s="16"/>
      <c r="H6">
        <f t="shared" si="1"/>
        <v>0.8834653263771347</v>
      </c>
      <c r="J6" t="s">
        <v>20</v>
      </c>
    </row>
    <row r="7" spans="1:10" ht="12.75">
      <c r="A7" s="18"/>
      <c r="B7" s="1">
        <v>22</v>
      </c>
      <c r="C7" s="1">
        <v>1.29</v>
      </c>
      <c r="D7" s="1">
        <v>948</v>
      </c>
      <c r="E7" s="16">
        <f>D7/H7</f>
        <v>1072.024969927833</v>
      </c>
      <c r="F7" s="16"/>
      <c r="G7" s="16"/>
      <c r="H7">
        <f t="shared" si="1"/>
        <v>0.8843077601670211</v>
      </c>
      <c r="J7" t="s">
        <v>21</v>
      </c>
    </row>
    <row r="8" spans="1:8" ht="12.75">
      <c r="A8" s="18"/>
      <c r="B8" s="1">
        <v>30</v>
      </c>
      <c r="C8" s="1">
        <v>1.29</v>
      </c>
      <c r="D8" s="1">
        <v>813</v>
      </c>
      <c r="E8" s="16">
        <f>D8/H8</f>
        <v>919.3631862355782</v>
      </c>
      <c r="F8" s="16"/>
      <c r="G8" s="16"/>
      <c r="H8">
        <f t="shared" si="1"/>
        <v>0.8843077601670211</v>
      </c>
    </row>
    <row r="9" spans="1:8" ht="12.75">
      <c r="A9" s="18"/>
      <c r="B9" s="1">
        <v>33</v>
      </c>
      <c r="C9" s="1">
        <v>1.31</v>
      </c>
      <c r="D9" s="1">
        <v>1336</v>
      </c>
      <c r="E9" s="16">
        <f t="shared" si="0"/>
        <v>1513.668857262417</v>
      </c>
      <c r="F9" s="16"/>
      <c r="G9" s="16"/>
      <c r="H9">
        <f t="shared" si="1"/>
        <v>0.8826236951298949</v>
      </c>
    </row>
    <row r="10" spans="1:8" ht="12.75">
      <c r="A10" s="18">
        <v>400</v>
      </c>
      <c r="B10" s="1">
        <v>10</v>
      </c>
      <c r="C10" s="1">
        <v>1.29</v>
      </c>
      <c r="D10" s="1">
        <v>442</v>
      </c>
      <c r="E10" s="16">
        <f t="shared" si="0"/>
        <v>499.82598808871535</v>
      </c>
      <c r="F10" s="16"/>
      <c r="G10" s="16"/>
      <c r="H10">
        <f t="shared" si="1"/>
        <v>0.8843077601670211</v>
      </c>
    </row>
    <row r="11" spans="1:8" ht="12.75">
      <c r="A11" s="18"/>
      <c r="B11" s="1">
        <v>11</v>
      </c>
      <c r="C11" s="1">
        <v>1.28</v>
      </c>
      <c r="D11" s="1">
        <v>648</v>
      </c>
      <c r="E11" s="16">
        <f t="shared" si="0"/>
        <v>732.0784837867932</v>
      </c>
      <c r="F11" s="16"/>
      <c r="G11" s="16"/>
      <c r="H11">
        <f t="shared" si="1"/>
        <v>0.8851509972648236</v>
      </c>
    </row>
    <row r="12" spans="1:8" ht="12.75">
      <c r="A12" s="18"/>
      <c r="B12" s="1">
        <v>20</v>
      </c>
      <c r="C12" s="1">
        <v>1.28</v>
      </c>
      <c r="D12" s="1">
        <v>739</v>
      </c>
      <c r="E12" s="16">
        <f>D12/H12</f>
        <v>834.8858017259879</v>
      </c>
      <c r="F12" s="16"/>
      <c r="G12" s="16"/>
      <c r="H12">
        <f t="shared" si="1"/>
        <v>0.8851509972648236</v>
      </c>
    </row>
    <row r="13" spans="1:8" ht="12.75">
      <c r="A13" s="18"/>
      <c r="B13" s="1">
        <v>21</v>
      </c>
      <c r="C13" s="1">
        <v>1.3</v>
      </c>
      <c r="D13" s="1">
        <v>909</v>
      </c>
      <c r="E13" s="16">
        <f t="shared" si="0"/>
        <v>1028.9028588451529</v>
      </c>
      <c r="F13" s="16"/>
      <c r="G13" s="16"/>
      <c r="H13">
        <f t="shared" si="1"/>
        <v>0.8834653263771347</v>
      </c>
    </row>
    <row r="14" spans="1:8" ht="12.75">
      <c r="A14" s="18"/>
      <c r="B14" s="1">
        <v>22</v>
      </c>
      <c r="C14" s="1">
        <v>1.29</v>
      </c>
      <c r="D14" s="1">
        <v>1208</v>
      </c>
      <c r="E14" s="16">
        <f t="shared" si="0"/>
        <v>1366.040257038842</v>
      </c>
      <c r="F14" s="16"/>
      <c r="G14" s="16"/>
      <c r="H14">
        <f t="shared" si="1"/>
        <v>0.8843077601670211</v>
      </c>
    </row>
    <row r="15" spans="1:8" ht="12.75">
      <c r="A15" s="18"/>
      <c r="B15" s="1">
        <v>30</v>
      </c>
      <c r="C15" s="1">
        <v>1.3</v>
      </c>
      <c r="D15" s="1">
        <v>1031</v>
      </c>
      <c r="E15" s="16">
        <f>D15/H15</f>
        <v>1166.9954317594638</v>
      </c>
      <c r="F15" s="16"/>
      <c r="G15" s="16"/>
      <c r="H15">
        <f t="shared" si="1"/>
        <v>0.8834653263771347</v>
      </c>
    </row>
    <row r="16" spans="1:8" ht="12.75">
      <c r="A16" s="18"/>
      <c r="B16" s="1">
        <v>33</v>
      </c>
      <c r="C16" s="1">
        <v>1.3</v>
      </c>
      <c r="D16" s="1">
        <v>1696</v>
      </c>
      <c r="E16" s="16">
        <f t="shared" si="0"/>
        <v>1919.7131447759948</v>
      </c>
      <c r="F16" s="16"/>
      <c r="G16" s="16"/>
      <c r="H16">
        <f t="shared" si="1"/>
        <v>0.8834653263771347</v>
      </c>
    </row>
    <row r="17" spans="1:8" ht="12.75">
      <c r="A17" s="18">
        <v>500</v>
      </c>
      <c r="B17" s="1">
        <v>10</v>
      </c>
      <c r="C17" s="1">
        <v>1.27</v>
      </c>
      <c r="D17" s="1">
        <v>540</v>
      </c>
      <c r="E17" s="16">
        <f t="shared" si="0"/>
        <v>609.4842257276105</v>
      </c>
      <c r="F17" s="16"/>
      <c r="G17" s="16"/>
      <c r="H17">
        <f t="shared" si="1"/>
        <v>0.8859950384365416</v>
      </c>
    </row>
    <row r="18" spans="1:8" ht="12.75">
      <c r="A18" s="18"/>
      <c r="B18" s="1">
        <v>11</v>
      </c>
      <c r="C18" s="1">
        <v>1.28</v>
      </c>
      <c r="D18" s="1">
        <v>790</v>
      </c>
      <c r="E18" s="16">
        <f t="shared" si="0"/>
        <v>892.5030898018003</v>
      </c>
      <c r="F18" s="16"/>
      <c r="G18" s="16"/>
      <c r="H18">
        <f t="shared" si="1"/>
        <v>0.8851509972648236</v>
      </c>
    </row>
    <row r="19" spans="1:8" ht="12.75">
      <c r="A19" s="18"/>
      <c r="B19" s="1">
        <v>20</v>
      </c>
      <c r="C19" s="1">
        <v>1.27</v>
      </c>
      <c r="D19" s="1">
        <v>893</v>
      </c>
      <c r="E19" s="16">
        <f>D19/H19</f>
        <v>1007.9063214347335</v>
      </c>
      <c r="F19" s="16"/>
      <c r="G19" s="16"/>
      <c r="H19">
        <f t="shared" si="1"/>
        <v>0.8859950384365416</v>
      </c>
    </row>
    <row r="20" spans="1:8" ht="12.75">
      <c r="A20" s="18"/>
      <c r="B20" s="1">
        <v>21</v>
      </c>
      <c r="C20" s="1">
        <v>1.31</v>
      </c>
      <c r="D20" s="1">
        <v>1090</v>
      </c>
      <c r="E20" s="16">
        <f t="shared" si="0"/>
        <v>1234.95438204793</v>
      </c>
      <c r="F20" s="16"/>
      <c r="G20" s="16"/>
      <c r="H20">
        <f t="shared" si="1"/>
        <v>0.8826236951298949</v>
      </c>
    </row>
    <row r="21" spans="1:8" ht="12.75">
      <c r="A21" s="18"/>
      <c r="B21" s="1">
        <v>22</v>
      </c>
      <c r="C21" s="1">
        <v>1.3</v>
      </c>
      <c r="D21" s="1">
        <v>1452</v>
      </c>
      <c r="E21" s="16">
        <f t="shared" si="0"/>
        <v>1643.527998947373</v>
      </c>
      <c r="F21" s="16"/>
      <c r="G21" s="16"/>
      <c r="H21">
        <f t="shared" si="1"/>
        <v>0.8834653263771347</v>
      </c>
    </row>
    <row r="22" spans="1:8" ht="12.75">
      <c r="A22" s="18"/>
      <c r="B22" s="1">
        <v>30</v>
      </c>
      <c r="C22" s="1">
        <v>1.3</v>
      </c>
      <c r="D22" s="1">
        <v>1239</v>
      </c>
      <c r="E22" s="16">
        <f>D22/H22</f>
        <v>1402.4319495150105</v>
      </c>
      <c r="F22" s="16"/>
      <c r="G22" s="16"/>
      <c r="H22">
        <f t="shared" si="1"/>
        <v>0.8834653263771347</v>
      </c>
    </row>
    <row r="23" spans="1:8" ht="12.75">
      <c r="A23" s="18"/>
      <c r="B23" s="1">
        <v>33</v>
      </c>
      <c r="C23" s="1">
        <v>1.32</v>
      </c>
      <c r="D23" s="1">
        <v>2033</v>
      </c>
      <c r="E23" s="16">
        <f t="shared" si="0"/>
        <v>2305.556253326126</v>
      </c>
      <c r="F23" s="16"/>
      <c r="G23" s="16"/>
      <c r="H23">
        <f t="shared" si="1"/>
        <v>0.8817828656607616</v>
      </c>
    </row>
    <row r="24" spans="1:8" ht="12.75">
      <c r="A24" s="18">
        <v>600</v>
      </c>
      <c r="B24" s="1">
        <v>10</v>
      </c>
      <c r="C24" s="1">
        <v>1.25</v>
      </c>
      <c r="D24" s="1">
        <v>633</v>
      </c>
      <c r="E24" s="16">
        <f t="shared" si="0"/>
        <v>713.0903617094992</v>
      </c>
      <c r="F24" s="16"/>
      <c r="G24" s="16"/>
      <c r="H24">
        <f t="shared" si="1"/>
        <v>0.8876855360693732</v>
      </c>
    </row>
    <row r="25" spans="1:8" ht="12.75">
      <c r="A25" s="18"/>
      <c r="B25" s="1">
        <v>11</v>
      </c>
      <c r="C25" s="1">
        <v>1.28</v>
      </c>
      <c r="D25" s="1">
        <v>924</v>
      </c>
      <c r="E25" s="16">
        <f t="shared" si="0"/>
        <v>1043.889689844131</v>
      </c>
      <c r="F25" s="16"/>
      <c r="G25" s="16"/>
      <c r="H25">
        <f t="shared" si="1"/>
        <v>0.8851509972648236</v>
      </c>
    </row>
    <row r="26" spans="1:8" ht="12.75">
      <c r="A26" s="18"/>
      <c r="B26" s="1">
        <v>20</v>
      </c>
      <c r="C26" s="1">
        <v>1.27</v>
      </c>
      <c r="D26" s="1">
        <v>1042</v>
      </c>
      <c r="E26" s="16">
        <f>D26/H26</f>
        <v>1176.0788207558705</v>
      </c>
      <c r="F26" s="16"/>
      <c r="G26" s="16"/>
      <c r="H26">
        <f t="shared" si="1"/>
        <v>0.8859950384365416</v>
      </c>
    </row>
    <row r="27" spans="1:8" ht="12.75">
      <c r="A27" s="18"/>
      <c r="B27" s="1">
        <v>21</v>
      </c>
      <c r="C27" s="1">
        <v>1.31</v>
      </c>
      <c r="D27" s="1">
        <v>1259</v>
      </c>
      <c r="E27" s="16">
        <f t="shared" si="0"/>
        <v>1426.4289605489394</v>
      </c>
      <c r="F27" s="16"/>
      <c r="G27" s="16"/>
      <c r="H27">
        <f t="shared" si="1"/>
        <v>0.8826236951298949</v>
      </c>
    </row>
    <row r="28" spans="1:8" ht="12.75">
      <c r="A28" s="18"/>
      <c r="B28" s="1">
        <v>22</v>
      </c>
      <c r="C28" s="1">
        <v>1.31</v>
      </c>
      <c r="D28" s="1">
        <v>1682</v>
      </c>
      <c r="E28" s="16">
        <f t="shared" si="0"/>
        <v>1905.6818996372647</v>
      </c>
      <c r="F28" s="16"/>
      <c r="G28" s="16"/>
      <c r="H28">
        <f t="shared" si="1"/>
        <v>0.8826236951298949</v>
      </c>
    </row>
    <row r="29" spans="1:8" ht="12.75">
      <c r="A29" s="18"/>
      <c r="B29" s="1">
        <v>30</v>
      </c>
      <c r="C29" s="1">
        <v>1.31</v>
      </c>
      <c r="D29" s="1">
        <v>1440</v>
      </c>
      <c r="E29" s="16">
        <f>D29/H29</f>
        <v>1631.499367109192</v>
      </c>
      <c r="F29" s="16"/>
      <c r="G29" s="16"/>
      <c r="H29">
        <f t="shared" si="1"/>
        <v>0.8826236951298949</v>
      </c>
    </row>
    <row r="30" spans="1:8" ht="12.75">
      <c r="A30" s="18"/>
      <c r="B30" s="1">
        <v>33</v>
      </c>
      <c r="C30" s="1">
        <v>1.33</v>
      </c>
      <c r="D30" s="1">
        <v>2351</v>
      </c>
      <c r="E30" s="16">
        <f t="shared" si="0"/>
        <v>2668.731614251662</v>
      </c>
      <c r="F30" s="16"/>
      <c r="G30" s="16"/>
      <c r="H30">
        <f t="shared" si="1"/>
        <v>0.8809428372059223</v>
      </c>
    </row>
    <row r="31" spans="1:8" ht="12.75">
      <c r="A31" s="18">
        <v>900</v>
      </c>
      <c r="B31" s="1">
        <v>10</v>
      </c>
      <c r="C31" s="1">
        <v>1.26</v>
      </c>
      <c r="D31" s="1">
        <v>897</v>
      </c>
      <c r="E31" s="16">
        <f t="shared" si="0"/>
        <v>1011.4565388062233</v>
      </c>
      <c r="F31" s="16"/>
      <c r="G31" s="16"/>
      <c r="H31">
        <f t="shared" si="1"/>
        <v>0.8868398844489045</v>
      </c>
    </row>
    <row r="32" spans="1:8" ht="12.75">
      <c r="A32" s="18"/>
      <c r="B32" s="1">
        <v>11</v>
      </c>
      <c r="C32" s="1">
        <v>1.29</v>
      </c>
      <c r="D32" s="1">
        <v>1277</v>
      </c>
      <c r="E32" s="16">
        <f t="shared" si="0"/>
        <v>1444.0673909259942</v>
      </c>
      <c r="F32" s="16"/>
      <c r="G32" s="16"/>
      <c r="H32">
        <f t="shared" si="1"/>
        <v>0.8843077601670211</v>
      </c>
    </row>
    <row r="33" spans="1:8" ht="12.75">
      <c r="A33" s="18"/>
      <c r="B33" s="1">
        <v>20</v>
      </c>
      <c r="C33" s="1">
        <v>1.3</v>
      </c>
      <c r="D33" s="1">
        <v>1466</v>
      </c>
      <c r="E33" s="16">
        <f>D33/H33</f>
        <v>1659.374687642458</v>
      </c>
      <c r="F33" s="16"/>
      <c r="G33" s="16"/>
      <c r="H33">
        <f t="shared" si="1"/>
        <v>0.8834653263771347</v>
      </c>
    </row>
    <row r="34" spans="1:8" ht="12.75">
      <c r="A34" s="18"/>
      <c r="B34" s="1">
        <v>21</v>
      </c>
      <c r="C34" s="1">
        <v>1.33</v>
      </c>
      <c r="D34" s="1">
        <v>1709</v>
      </c>
      <c r="E34" s="16">
        <f t="shared" si="0"/>
        <v>1939.9669624653723</v>
      </c>
      <c r="F34" s="16"/>
      <c r="G34" s="16"/>
      <c r="H34">
        <f t="shared" si="1"/>
        <v>0.8809428372059223</v>
      </c>
    </row>
    <row r="35" spans="1:8" ht="12.75">
      <c r="A35" s="18"/>
      <c r="B35" s="1">
        <v>22</v>
      </c>
      <c r="C35" s="1">
        <v>1.33</v>
      </c>
      <c r="D35" s="1">
        <v>2300</v>
      </c>
      <c r="E35" s="16">
        <f t="shared" si="0"/>
        <v>2610.8390951845267</v>
      </c>
      <c r="F35" s="16"/>
      <c r="G35" s="16"/>
      <c r="H35">
        <f t="shared" si="1"/>
        <v>0.8809428372059223</v>
      </c>
    </row>
    <row r="36" spans="1:8" ht="12.75">
      <c r="A36" s="18"/>
      <c r="B36" s="1">
        <v>30</v>
      </c>
      <c r="C36" s="1">
        <v>1.33</v>
      </c>
      <c r="D36" s="1">
        <v>2007</v>
      </c>
      <c r="E36" s="16">
        <f>D36/H36</f>
        <v>2278.240897406672</v>
      </c>
      <c r="F36" s="16"/>
      <c r="G36" s="16"/>
      <c r="H36">
        <f t="shared" si="1"/>
        <v>0.8809428372059223</v>
      </c>
    </row>
    <row r="37" spans="1:8" ht="12.75">
      <c r="A37" s="18"/>
      <c r="B37" s="1">
        <v>33</v>
      </c>
      <c r="C37" s="1">
        <v>1.33</v>
      </c>
      <c r="D37" s="1">
        <v>3210</v>
      </c>
      <c r="E37" s="16">
        <f>D37/H37</f>
        <v>3643.8232589314484</v>
      </c>
      <c r="F37" s="16"/>
      <c r="G37" s="16"/>
      <c r="H37">
        <f t="shared" si="1"/>
        <v>0.8809428372059223</v>
      </c>
    </row>
  </sheetData>
  <sheetProtection password="F79B" sheet="1" objects="1" scenarios="1"/>
  <mergeCells count="44">
    <mergeCell ref="C1:C2"/>
    <mergeCell ref="E28:G28"/>
    <mergeCell ref="E30:G30"/>
    <mergeCell ref="E31:G31"/>
    <mergeCell ref="E23:G23"/>
    <mergeCell ref="E24:G24"/>
    <mergeCell ref="E26:G26"/>
    <mergeCell ref="E18:G18"/>
    <mergeCell ref="E20:G20"/>
    <mergeCell ref="E21:G21"/>
    <mergeCell ref="A24:A30"/>
    <mergeCell ref="A31:A37"/>
    <mergeCell ref="E36:G36"/>
    <mergeCell ref="E17:G17"/>
    <mergeCell ref="E34:G34"/>
    <mergeCell ref="E35:G35"/>
    <mergeCell ref="E37:G37"/>
    <mergeCell ref="E32:G32"/>
    <mergeCell ref="E7:G7"/>
    <mergeCell ref="E9:G9"/>
    <mergeCell ref="E10:G10"/>
    <mergeCell ref="E11:G11"/>
    <mergeCell ref="E22:G22"/>
    <mergeCell ref="A17:A23"/>
    <mergeCell ref="E13:G13"/>
    <mergeCell ref="E14:G14"/>
    <mergeCell ref="E16:G16"/>
    <mergeCell ref="A1:A2"/>
    <mergeCell ref="B1:B2"/>
    <mergeCell ref="A3:A9"/>
    <mergeCell ref="A10:A16"/>
    <mergeCell ref="E1:G1"/>
    <mergeCell ref="E3:G3"/>
    <mergeCell ref="E4:G4"/>
    <mergeCell ref="E6:G6"/>
    <mergeCell ref="E5:G5"/>
    <mergeCell ref="E29:G29"/>
    <mergeCell ref="E33:G33"/>
    <mergeCell ref="E8:G8"/>
    <mergeCell ref="E12:G12"/>
    <mergeCell ref="E15:G15"/>
    <mergeCell ref="E19:G19"/>
    <mergeCell ref="E25:G25"/>
    <mergeCell ref="E27:G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Будерус Отопительная 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Амиров</dc:creator>
  <cp:keywords/>
  <dc:description/>
  <cp:lastModifiedBy>Boltyshov</cp:lastModifiedBy>
  <dcterms:created xsi:type="dcterms:W3CDTF">2010-09-15T08:32:06Z</dcterms:created>
  <dcterms:modified xsi:type="dcterms:W3CDTF">2013-03-06T07:28:53Z</dcterms:modified>
  <cp:category/>
  <cp:version/>
  <cp:contentType/>
  <cp:contentStatus/>
</cp:coreProperties>
</file>